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X:\消費税\インボイス制度対応検討\大学専用請求納品書関係\販売終了通知関係\"/>
    </mc:Choice>
  </mc:AlternateContent>
  <xr:revisionPtr revIDLastSave="0" documentId="13_ncr:1_{BF92CCB9-A34D-4D42-8DDF-6A28652D69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注意事項" sheetId="2" r:id="rId1"/>
    <sheet name="請求書" sheetId="1" r:id="rId2"/>
    <sheet name="納品書" sheetId="3" r:id="rId3"/>
    <sheet name="納品書 (控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F25" i="4"/>
  <c r="E25" i="4"/>
  <c r="H25" i="4" s="1"/>
  <c r="B25" i="4"/>
  <c r="H24" i="4"/>
  <c r="G24" i="4"/>
  <c r="F24" i="4"/>
  <c r="E24" i="4"/>
  <c r="B24" i="4"/>
  <c r="G23" i="4"/>
  <c r="F23" i="4"/>
  <c r="E23" i="4"/>
  <c r="H23" i="4" s="1"/>
  <c r="B23" i="4"/>
  <c r="G22" i="4"/>
  <c r="F22" i="4"/>
  <c r="H22" i="4" s="1"/>
  <c r="E22" i="4"/>
  <c r="B22" i="4"/>
  <c r="G21" i="4"/>
  <c r="F21" i="4"/>
  <c r="E21" i="4"/>
  <c r="H21" i="4" s="1"/>
  <c r="B21" i="4"/>
  <c r="G20" i="4"/>
  <c r="F20" i="4"/>
  <c r="E20" i="4"/>
  <c r="H20" i="4" s="1"/>
  <c r="B20" i="4"/>
  <c r="G19" i="4"/>
  <c r="F19" i="4"/>
  <c r="E19" i="4"/>
  <c r="H19" i="4" s="1"/>
  <c r="C32" i="4" s="1"/>
  <c r="B19" i="4"/>
  <c r="H18" i="4"/>
  <c r="G18" i="4"/>
  <c r="F18" i="4"/>
  <c r="E18" i="4"/>
  <c r="B18" i="4"/>
  <c r="H17" i="4"/>
  <c r="G17" i="4"/>
  <c r="F17" i="4"/>
  <c r="E17" i="4"/>
  <c r="B17" i="4"/>
  <c r="G16" i="4"/>
  <c r="C31" i="4" s="1"/>
  <c r="D31" i="4" s="1"/>
  <c r="F16" i="4"/>
  <c r="H16" i="4" s="1"/>
  <c r="E16" i="4"/>
  <c r="B16" i="4"/>
  <c r="H16" i="3"/>
  <c r="G17" i="3"/>
  <c r="G18" i="3"/>
  <c r="G19" i="3"/>
  <c r="G20" i="3"/>
  <c r="G21" i="3"/>
  <c r="G22" i="3"/>
  <c r="G23" i="3"/>
  <c r="G24" i="3"/>
  <c r="G25" i="3"/>
  <c r="G16" i="3"/>
  <c r="F17" i="3"/>
  <c r="F18" i="3"/>
  <c r="F19" i="3"/>
  <c r="H19" i="3" s="1"/>
  <c r="C32" i="3" s="1"/>
  <c r="F20" i="3"/>
  <c r="F21" i="3"/>
  <c r="F22" i="3"/>
  <c r="F23" i="3"/>
  <c r="F24" i="3"/>
  <c r="F25" i="3"/>
  <c r="F16" i="3"/>
  <c r="E17" i="3"/>
  <c r="E18" i="3"/>
  <c r="H18" i="3" s="1"/>
  <c r="C31" i="3" s="1"/>
  <c r="D31" i="3" s="1"/>
  <c r="E19" i="3"/>
  <c r="E20" i="3"/>
  <c r="E21" i="3"/>
  <c r="E22" i="3"/>
  <c r="H22" i="3" s="1"/>
  <c r="E23" i="3"/>
  <c r="E24" i="3"/>
  <c r="H24" i="3" s="1"/>
  <c r="E25" i="3"/>
  <c r="E16" i="3"/>
  <c r="B25" i="3"/>
  <c r="B24" i="3"/>
  <c r="B23" i="3"/>
  <c r="B22" i="3"/>
  <c r="B21" i="3"/>
  <c r="B20" i="3"/>
  <c r="B19" i="3"/>
  <c r="B18" i="3"/>
  <c r="B17" i="3"/>
  <c r="B16" i="3"/>
  <c r="H25" i="3"/>
  <c r="H23" i="3"/>
  <c r="H21" i="3"/>
  <c r="H17" i="3"/>
  <c r="H29" i="4" l="1"/>
  <c r="C30" i="4"/>
  <c r="D30" i="4" s="1"/>
  <c r="H30" i="4" s="1"/>
  <c r="H20" i="3"/>
  <c r="H29" i="3"/>
  <c r="C30" i="3"/>
  <c r="D30" i="3" s="1"/>
  <c r="H30" i="3" s="1"/>
  <c r="H31" i="3" s="1"/>
  <c r="B12" i="3" s="1"/>
  <c r="H31" i="4" l="1"/>
  <c r="B12" i="4" s="1"/>
  <c r="H31" i="1" l="1"/>
  <c r="H30" i="1"/>
  <c r="H29" i="1"/>
  <c r="H17" i="1"/>
  <c r="H18" i="1"/>
  <c r="H19" i="1"/>
  <c r="H20" i="1"/>
  <c r="H21" i="1"/>
  <c r="H22" i="1"/>
  <c r="H23" i="1"/>
  <c r="H24" i="1"/>
  <c r="H25" i="1"/>
  <c r="H16" i="1"/>
  <c r="C32" i="1"/>
  <c r="C30" i="1" l="1"/>
  <c r="D30" i="1" s="1"/>
  <c r="C31" i="1"/>
  <c r="D31" i="1" s="1"/>
  <c r="B12" i="1" l="1"/>
</calcChain>
</file>

<file path=xl/sharedStrings.xml><?xml version="1.0" encoding="utf-8"?>
<sst xmlns="http://schemas.openxmlformats.org/spreadsheetml/2006/main" count="181" uniqueCount="66">
  <si>
    <t>請　求　書</t>
    <rPh sb="0" eb="5">
      <t xml:space="preserve">セイキュウショ </t>
    </rPh>
    <phoneticPr fontId="4"/>
  </si>
  <si>
    <t>請求書No.</t>
    <rPh sb="0" eb="3">
      <t>セイキュウショ</t>
    </rPh>
    <phoneticPr fontId="1"/>
  </si>
  <si>
    <t>学校法人久留米大学 御中</t>
    <rPh sb="0" eb="2">
      <t>ガッコウ</t>
    </rPh>
    <rPh sb="2" eb="4">
      <t>ホウジン</t>
    </rPh>
    <rPh sb="4" eb="7">
      <t>クルメ</t>
    </rPh>
    <rPh sb="7" eb="9">
      <t>ダイガク</t>
    </rPh>
    <rPh sb="10" eb="12">
      <t xml:space="preserve">オンチュウ </t>
    </rPh>
    <phoneticPr fontId="4"/>
  </si>
  <si>
    <t>発行日</t>
    <rPh sb="0" eb="2">
      <t>ハッコウ</t>
    </rPh>
    <rPh sb="2" eb="3">
      <t>ビ</t>
    </rPh>
    <phoneticPr fontId="1"/>
  </si>
  <si>
    <t xml:space="preserve"> 受付日</t>
    <rPh sb="1" eb="3">
      <t>ウケツケ</t>
    </rPh>
    <rPh sb="3" eb="4">
      <t>ヒ</t>
    </rPh>
    <phoneticPr fontId="1"/>
  </si>
  <si>
    <t>　　  年　月　日</t>
    <rPh sb="4" eb="5">
      <t>ネン</t>
    </rPh>
    <rPh sb="6" eb="7">
      <t>ガツ</t>
    </rPh>
    <rPh sb="8" eb="9">
      <t>ヒ</t>
    </rPh>
    <phoneticPr fontId="4"/>
  </si>
  <si>
    <t>下記のとおり、御請求申し上げます。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4"/>
  </si>
  <si>
    <t>件名</t>
    <rPh sb="0" eb="2">
      <t xml:space="preserve">ケンメイ </t>
    </rPh>
    <phoneticPr fontId="4"/>
  </si>
  <si>
    <t>久留米株式会社</t>
    <rPh sb="0" eb="3">
      <t>クルメ</t>
    </rPh>
    <rPh sb="3" eb="7">
      <t>カブシ</t>
    </rPh>
    <phoneticPr fontId="4"/>
  </si>
  <si>
    <t>業者コード</t>
    <rPh sb="0" eb="2">
      <t>ギョウシャ</t>
    </rPh>
    <phoneticPr fontId="4"/>
  </si>
  <si>
    <t>〒000-0000</t>
    <phoneticPr fontId="4"/>
  </si>
  <si>
    <t>支払期限</t>
    <rPh sb="0" eb="1">
      <t xml:space="preserve">シハライキゲン </t>
    </rPh>
    <phoneticPr fontId="4"/>
  </si>
  <si>
    <t>TEL：0942-00-0000</t>
    <phoneticPr fontId="4"/>
  </si>
  <si>
    <t>振込先</t>
    <rPh sb="0" eb="3">
      <t xml:space="preserve">フリコミサキ </t>
    </rPh>
    <phoneticPr fontId="4"/>
  </si>
  <si>
    <t>福岡銀行 本店 普通 1111111</t>
    <rPh sb="0" eb="2">
      <t>フクオカ</t>
    </rPh>
    <rPh sb="2" eb="4">
      <t xml:space="preserve">ギンコウ </t>
    </rPh>
    <rPh sb="5" eb="7">
      <t xml:space="preserve">ホンテン </t>
    </rPh>
    <rPh sb="8" eb="10">
      <t xml:space="preserve">フツウ </t>
    </rPh>
    <phoneticPr fontId="4"/>
  </si>
  <si>
    <t>FAX：0942-00-0001</t>
    <phoneticPr fontId="4"/>
  </si>
  <si>
    <t>クルメ（カ</t>
    <phoneticPr fontId="4"/>
  </si>
  <si>
    <t>e-mail：kurume@email.co.jp</t>
    <phoneticPr fontId="4"/>
  </si>
  <si>
    <t>担当：久留米大輔</t>
    <rPh sb="0" eb="2">
      <t xml:space="preserve">タントウ </t>
    </rPh>
    <rPh sb="3" eb="6">
      <t>クルメ</t>
    </rPh>
    <rPh sb="6" eb="8">
      <t>ダイスケ</t>
    </rPh>
    <phoneticPr fontId="4"/>
  </si>
  <si>
    <t>合計</t>
    <rPh sb="0" eb="2">
      <t xml:space="preserve">ゴウケイ </t>
    </rPh>
    <phoneticPr fontId="4"/>
  </si>
  <si>
    <t>登録番号：T1234567890123</t>
    <rPh sb="0" eb="4">
      <t xml:space="preserve">トウロクバンゴウ </t>
    </rPh>
    <phoneticPr fontId="4"/>
  </si>
  <si>
    <t>月　日</t>
    <rPh sb="0" eb="1">
      <t>ツキ</t>
    </rPh>
    <rPh sb="2" eb="3">
      <t>ヒ</t>
    </rPh>
    <phoneticPr fontId="4"/>
  </si>
  <si>
    <t>品名・規格</t>
    <rPh sb="0" eb="1">
      <t>シナ</t>
    </rPh>
    <rPh sb="1" eb="2">
      <t>メイ</t>
    </rPh>
    <rPh sb="3" eb="5">
      <t>キカク</t>
    </rPh>
    <phoneticPr fontId="4"/>
  </si>
  <si>
    <t>数量</t>
    <rPh sb="0" eb="2">
      <t xml:space="preserve">スウリョウ </t>
    </rPh>
    <phoneticPr fontId="4"/>
  </si>
  <si>
    <t>単価</t>
    <rPh sb="0" eb="2">
      <t xml:space="preserve">タンカ </t>
    </rPh>
    <phoneticPr fontId="4"/>
  </si>
  <si>
    <t>税率</t>
    <rPh sb="0" eb="2">
      <t xml:space="preserve">ゼイリツ </t>
    </rPh>
    <phoneticPr fontId="1"/>
  </si>
  <si>
    <t>金額</t>
    <rPh sb="0" eb="2">
      <t xml:space="preserve">キンガク </t>
    </rPh>
    <phoneticPr fontId="4"/>
  </si>
  <si>
    <t>商品1</t>
    <rPh sb="0" eb="2">
      <t>ショウヒン</t>
    </rPh>
    <phoneticPr fontId="4"/>
  </si>
  <si>
    <t>商品2</t>
    <rPh sb="0" eb="2">
      <t>ショウヒン</t>
    </rPh>
    <phoneticPr fontId="4"/>
  </si>
  <si>
    <t>商品3 ※</t>
    <rPh sb="0" eb="2">
      <t>ショウヒン</t>
    </rPh>
    <phoneticPr fontId="4"/>
  </si>
  <si>
    <t>商品4</t>
    <rPh sb="0" eb="2">
      <t>ショウヒン</t>
    </rPh>
    <phoneticPr fontId="4"/>
  </si>
  <si>
    <t>商品5</t>
    <rPh sb="0" eb="2">
      <t>ショウヒン</t>
    </rPh>
    <phoneticPr fontId="4"/>
  </si>
  <si>
    <t>商品6</t>
    <rPh sb="0" eb="2">
      <t>ショウヒン</t>
    </rPh>
    <phoneticPr fontId="4"/>
  </si>
  <si>
    <t>商品7</t>
    <rPh sb="0" eb="2">
      <t>ショウヒン</t>
    </rPh>
    <phoneticPr fontId="4"/>
  </si>
  <si>
    <t>商品8</t>
    <rPh sb="0" eb="2">
      <t>ショウヒン</t>
    </rPh>
    <phoneticPr fontId="4"/>
  </si>
  <si>
    <t>商品9</t>
    <rPh sb="0" eb="2">
      <t>ショウヒン</t>
    </rPh>
    <phoneticPr fontId="4"/>
  </si>
  <si>
    <t>商品10</t>
    <rPh sb="0" eb="2">
      <t>ショウヒン</t>
    </rPh>
    <phoneticPr fontId="4"/>
  </si>
  <si>
    <t>税率別内訳</t>
    <rPh sb="0" eb="5">
      <t xml:space="preserve">ゼイリツベツウチワケ </t>
    </rPh>
    <phoneticPr fontId="4"/>
  </si>
  <si>
    <t>税抜金額</t>
    <rPh sb="0" eb="4">
      <t xml:space="preserve">ゼイヌキキンガク </t>
    </rPh>
    <phoneticPr fontId="4"/>
  </si>
  <si>
    <t>消費税額</t>
    <rPh sb="0" eb="4">
      <t xml:space="preserve">ショウヒゼイガク </t>
    </rPh>
    <phoneticPr fontId="4"/>
  </si>
  <si>
    <t>小計</t>
    <rPh sb="0" eb="2">
      <t xml:space="preserve">ショウケイ </t>
    </rPh>
    <phoneticPr fontId="4"/>
  </si>
  <si>
    <t>10%対象</t>
    <rPh sb="3" eb="5">
      <t xml:space="preserve">タイショウ </t>
    </rPh>
    <phoneticPr fontId="4"/>
  </si>
  <si>
    <t>消費税</t>
    <rPh sb="0" eb="3">
      <t xml:space="preserve">ショウヒゼイガク </t>
    </rPh>
    <phoneticPr fontId="4"/>
  </si>
  <si>
    <t>※は軽減税率対象</t>
    <phoneticPr fontId="4"/>
  </si>
  <si>
    <t>軽減8%対象</t>
    <rPh sb="0" eb="2">
      <t xml:space="preserve">ケイゲｎ </t>
    </rPh>
    <rPh sb="4" eb="6">
      <t xml:space="preserve">タイショウ </t>
    </rPh>
    <phoneticPr fontId="4"/>
  </si>
  <si>
    <t>請求部署</t>
    <rPh sb="0" eb="2">
      <t>セイキュウ</t>
    </rPh>
    <rPh sb="2" eb="4">
      <t>ブショ</t>
    </rPh>
    <phoneticPr fontId="4"/>
  </si>
  <si>
    <t>科目欄</t>
    <rPh sb="0" eb="2">
      <t>カモク</t>
    </rPh>
    <rPh sb="2" eb="3">
      <t>ラン</t>
    </rPh>
    <phoneticPr fontId="4"/>
  </si>
  <si>
    <t>備考</t>
    <rPh sb="0" eb="2">
      <t>ビコウ</t>
    </rPh>
    <phoneticPr fontId="4"/>
  </si>
  <si>
    <t>財務部用度課</t>
    <rPh sb="0" eb="2">
      <t>ザイム</t>
    </rPh>
    <rPh sb="2" eb="3">
      <t>ブ</t>
    </rPh>
    <rPh sb="3" eb="6">
      <t>ヨウドカ</t>
    </rPh>
    <phoneticPr fontId="4"/>
  </si>
  <si>
    <t>非課税</t>
    <rPh sb="0" eb="3">
      <t>ヒカゼイ</t>
    </rPh>
    <phoneticPr fontId="2"/>
  </si>
  <si>
    <t>４月分</t>
    <rPh sb="1" eb="2">
      <t>ガツ</t>
    </rPh>
    <rPh sb="2" eb="3">
      <t>ブン</t>
    </rPh>
    <phoneticPr fontId="4"/>
  </si>
  <si>
    <t>／</t>
    <phoneticPr fontId="4"/>
  </si>
  <si>
    <t>非課税対象</t>
    <rPh sb="0" eb="3">
      <t>ヒカゼイ</t>
    </rPh>
    <rPh sb="3" eb="5">
      <t>タイショウ</t>
    </rPh>
    <phoneticPr fontId="4"/>
  </si>
  <si>
    <t>請求書の摘要・数量・単価等が納品書に転記されるようになっております。
編集して使用される場合はご注意ください。</t>
    <rPh sb="0" eb="3">
      <t>セイキュウショ</t>
    </rPh>
    <rPh sb="4" eb="6">
      <t>テキヨウ</t>
    </rPh>
    <rPh sb="7" eb="9">
      <t>スウリョウ</t>
    </rPh>
    <rPh sb="10" eb="12">
      <t>タンカ</t>
    </rPh>
    <rPh sb="12" eb="13">
      <t>ナド</t>
    </rPh>
    <rPh sb="14" eb="17">
      <t>ノウヒンショ</t>
    </rPh>
    <rPh sb="18" eb="20">
      <t>テンキ</t>
    </rPh>
    <rPh sb="35" eb="37">
      <t>ヘンシュウ</t>
    </rPh>
    <rPh sb="39" eb="41">
      <t>シヨウ</t>
    </rPh>
    <rPh sb="44" eb="46">
      <t>バアイ</t>
    </rPh>
    <rPh sb="48" eb="50">
      <t>チュウイ</t>
    </rPh>
    <phoneticPr fontId="4"/>
  </si>
  <si>
    <t>□</t>
    <phoneticPr fontId="4"/>
  </si>
  <si>
    <r>
      <t>物品等の請求書であれば、</t>
    </r>
    <r>
      <rPr>
        <b/>
        <sz val="12"/>
        <color theme="1"/>
        <rFont val="Yu Gothic"/>
        <family val="3"/>
        <charset val="128"/>
        <scheme val="minor"/>
      </rPr>
      <t>必ず納品書も発行してください。（可能であれば、納品書（控え）も含む２枚）</t>
    </r>
    <rPh sb="0" eb="2">
      <t>ブッピン</t>
    </rPh>
    <rPh sb="2" eb="3">
      <t>ナド</t>
    </rPh>
    <rPh sb="4" eb="7">
      <t>セイキュウショ</t>
    </rPh>
    <rPh sb="12" eb="13">
      <t>カナラ</t>
    </rPh>
    <rPh sb="14" eb="17">
      <t>ノウヒンショ</t>
    </rPh>
    <rPh sb="18" eb="20">
      <t>ハッコウ</t>
    </rPh>
    <rPh sb="28" eb="30">
      <t>カノウ</t>
    </rPh>
    <rPh sb="35" eb="38">
      <t>ノウヒンショ</t>
    </rPh>
    <rPh sb="39" eb="40">
      <t>ヒカ</t>
    </rPh>
    <rPh sb="43" eb="44">
      <t>フク</t>
    </rPh>
    <rPh sb="46" eb="47">
      <t>マイ</t>
    </rPh>
    <phoneticPr fontId="4"/>
  </si>
  <si>
    <t>特に色付きのセルの項目については、本学の請求書処理上必要な項目となりますので、記載にご協力くださいますようお願いします。</t>
    <rPh sb="0" eb="1">
      <t>トク</t>
    </rPh>
    <rPh sb="2" eb="4">
      <t>イロツ</t>
    </rPh>
    <rPh sb="9" eb="11">
      <t>コウモク</t>
    </rPh>
    <rPh sb="17" eb="19">
      <t>ホンガク</t>
    </rPh>
    <rPh sb="20" eb="23">
      <t>セイキュウショ</t>
    </rPh>
    <rPh sb="23" eb="25">
      <t>ショリ</t>
    </rPh>
    <rPh sb="25" eb="26">
      <t>ジョウ</t>
    </rPh>
    <rPh sb="26" eb="28">
      <t>ヒツヨウ</t>
    </rPh>
    <rPh sb="29" eb="31">
      <t>コウモク</t>
    </rPh>
    <rPh sb="39" eb="41">
      <t>キサイ</t>
    </rPh>
    <rPh sb="43" eb="45">
      <t>キョウリョク</t>
    </rPh>
    <rPh sb="54" eb="55">
      <t>ネガ</t>
    </rPh>
    <phoneticPr fontId="4"/>
  </si>
  <si>
    <t>【学校法人久留米大学】請求書サンプル利用注意事項</t>
    <rPh sb="1" eb="3">
      <t>ガッコウ</t>
    </rPh>
    <rPh sb="3" eb="5">
      <t>ホウジン</t>
    </rPh>
    <rPh sb="5" eb="8">
      <t>クルメ</t>
    </rPh>
    <rPh sb="8" eb="10">
      <t>ダイガク</t>
    </rPh>
    <rPh sb="11" eb="14">
      <t>セイキュウショ</t>
    </rPh>
    <rPh sb="18" eb="20">
      <t>リヨウ</t>
    </rPh>
    <rPh sb="20" eb="22">
      <t>チュウイ</t>
    </rPh>
    <rPh sb="22" eb="24">
      <t>ジコウ</t>
    </rPh>
    <phoneticPr fontId="4"/>
  </si>
  <si>
    <t>納期</t>
    <rPh sb="0" eb="2">
      <t>ノウキ</t>
    </rPh>
    <phoneticPr fontId="4"/>
  </si>
  <si>
    <t>納品場所</t>
    <rPh sb="0" eb="2">
      <t>ノウヒン</t>
    </rPh>
    <rPh sb="2" eb="4">
      <t>バショ</t>
    </rPh>
    <phoneticPr fontId="2"/>
  </si>
  <si>
    <t>納　品　書</t>
    <rPh sb="0" eb="1">
      <t>オサメ</t>
    </rPh>
    <rPh sb="2" eb="3">
      <t>ヒン</t>
    </rPh>
    <rPh sb="4" eb="5">
      <t>ショ</t>
    </rPh>
    <phoneticPr fontId="4"/>
  </si>
  <si>
    <t>下記のとおり、納品致します。</t>
    <rPh sb="0" eb="2">
      <t xml:space="preserve">カキノ </t>
    </rPh>
    <rPh sb="3" eb="4">
      <t xml:space="preserve">トオリ </t>
    </rPh>
    <rPh sb="7" eb="9">
      <t>ノウヒン</t>
    </rPh>
    <rPh sb="9" eb="10">
      <t>イタ</t>
    </rPh>
    <phoneticPr fontId="4"/>
  </si>
  <si>
    <t>納　品　書　（控）</t>
    <rPh sb="0" eb="1">
      <t>オサメ</t>
    </rPh>
    <rPh sb="2" eb="3">
      <t>ヒン</t>
    </rPh>
    <rPh sb="4" eb="5">
      <t>ショ</t>
    </rPh>
    <rPh sb="7" eb="8">
      <t>ヒカ</t>
    </rPh>
    <phoneticPr fontId="4"/>
  </si>
  <si>
    <r>
      <t>サンプルを編集し、</t>
    </r>
    <r>
      <rPr>
        <u/>
        <sz val="12"/>
        <color theme="1"/>
        <rFont val="Yu Gothic"/>
        <family val="3"/>
        <charset val="128"/>
        <scheme val="minor"/>
      </rPr>
      <t>印刷して紙媒体にてご提出いただく</t>
    </r>
    <r>
      <rPr>
        <sz val="12"/>
        <color theme="1"/>
        <rFont val="Yu Gothic"/>
        <family val="3"/>
        <charset val="128"/>
        <scheme val="minor"/>
      </rPr>
      <t>か</t>
    </r>
    <r>
      <rPr>
        <sz val="11"/>
        <color theme="1"/>
        <rFont val="Yu Gothic"/>
        <family val="2"/>
        <scheme val="minor"/>
      </rPr>
      <t>、サンプルを参考に自社書式の発行をお願いいたします。</t>
    </r>
    <rPh sb="9" eb="11">
      <t>インサツ</t>
    </rPh>
    <rPh sb="13" eb="14">
      <t>カミ</t>
    </rPh>
    <rPh sb="14" eb="16">
      <t>バイタイ</t>
    </rPh>
    <rPh sb="19" eb="21">
      <t>テイシュツ</t>
    </rPh>
    <phoneticPr fontId="4"/>
  </si>
  <si>
    <r>
      <t xml:space="preserve">インボイス制度の基本的な要件を踏まえて作成していますが、 すべてのケースにおける要件を満たせるものではありません。 </t>
    </r>
    <r>
      <rPr>
        <sz val="12"/>
        <color rgb="FFFF0000"/>
        <rFont val="Yu Gothic"/>
        <family val="3"/>
        <charset val="128"/>
        <scheme val="minor"/>
      </rPr>
      <t xml:space="preserve">インボイス制度における運用に際しては、必ず税理士や税務署等にご確認ください。 </t>
    </r>
    <rPh sb="19" eb="21">
      <t>サクセイ</t>
    </rPh>
    <phoneticPr fontId="4"/>
  </si>
  <si>
    <t xml:space="preserve"> 検収日</t>
    <rPh sb="1" eb="3">
      <t>ケンシュウ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</si>
</sst>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&quot; 円&quot;\ \(&quot;税&quot;&quot;込&quot;\)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8"/>
      <color theme="1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rgb="FFFF0000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10">
    <xf numFmtId="0" fontId="0" fillId="0" borderId="0" xfId="0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vertical="center"/>
    </xf>
    <xf numFmtId="176" fontId="0" fillId="2" borderId="0" xfId="0" applyNumberFormat="1" applyFill="1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horizontal="right" vertical="center"/>
    </xf>
    <xf numFmtId="38" fontId="0" fillId="0" borderId="2" xfId="1" applyFont="1" applyBorder="1">
      <alignment vertical="center"/>
    </xf>
    <xf numFmtId="0" fontId="12" fillId="0" borderId="1" xfId="0" applyFont="1" applyBorder="1" applyAlignment="1">
      <alignment horizontal="right"/>
    </xf>
    <xf numFmtId="0" fontId="0" fillId="0" borderId="0" xfId="0" applyAlignment="1">
      <alignment horizontal="right" vertical="center"/>
    </xf>
    <xf numFmtId="9" fontId="0" fillId="0" borderId="2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6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176" fontId="0" fillId="2" borderId="6" xfId="0" applyNumberForma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22" xfId="1" applyFont="1" applyBorder="1">
      <alignment vertical="center"/>
    </xf>
    <xf numFmtId="0" fontId="0" fillId="0" borderId="3" xfId="0" applyBorder="1" applyAlignment="1">
      <alignment horizontal="right" vertical="center"/>
    </xf>
    <xf numFmtId="38" fontId="0" fillId="0" borderId="3" xfId="1" applyFont="1" applyBorder="1">
      <alignment vertical="center"/>
    </xf>
    <xf numFmtId="9" fontId="0" fillId="0" borderId="3" xfId="1" applyNumberFormat="1" applyFont="1" applyBorder="1" applyAlignment="1">
      <alignment horizontal="center" vertical="center"/>
    </xf>
    <xf numFmtId="38" fontId="0" fillId="0" borderId="24" xfId="1" applyFont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0" fillId="0" borderId="5" xfId="1" applyFont="1" applyBorder="1">
      <alignment vertical="center"/>
    </xf>
    <xf numFmtId="9" fontId="0" fillId="0" borderId="5" xfId="1" applyNumberFormat="1" applyFont="1" applyBorder="1" applyAlignment="1">
      <alignment horizontal="center" vertical="center"/>
    </xf>
    <xf numFmtId="38" fontId="0" fillId="0" borderId="23" xfId="1" applyFont="1" applyBorder="1">
      <alignment vertical="center"/>
    </xf>
    <xf numFmtId="0" fontId="5" fillId="3" borderId="2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7" xfId="0" applyFont="1" applyBorder="1" applyAlignment="1">
      <alignment vertical="top"/>
    </xf>
    <xf numFmtId="38" fontId="10" fillId="0" borderId="7" xfId="1" applyFont="1" applyFill="1" applyBorder="1">
      <alignment vertical="center"/>
    </xf>
    <xf numFmtId="38" fontId="10" fillId="0" borderId="8" xfId="1" applyFont="1" applyFill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38" fontId="10" fillId="0" borderId="13" xfId="1" applyFont="1" applyFill="1" applyBorder="1">
      <alignment vertical="center"/>
    </xf>
    <xf numFmtId="38" fontId="10" fillId="0" borderId="12" xfId="1" applyFont="1" applyFill="1" applyBorder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38" fontId="0" fillId="0" borderId="19" xfId="0" applyNumberForma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8" fontId="0" fillId="0" borderId="30" xfId="0" applyNumberFormat="1" applyBorder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1" xfId="0" applyBorder="1" applyAlignment="1">
      <alignment vertical="center"/>
    </xf>
    <xf numFmtId="38" fontId="13" fillId="0" borderId="22" xfId="1" applyFont="1" applyBorder="1">
      <alignment vertical="center"/>
    </xf>
    <xf numFmtId="0" fontId="14" fillId="0" borderId="0" xfId="2">
      <alignment vertical="center"/>
    </xf>
    <xf numFmtId="0" fontId="14" fillId="0" borderId="0" xfId="2" applyAlignment="1">
      <alignment vertical="center" wrapText="1"/>
    </xf>
    <xf numFmtId="0" fontId="14" fillId="0" borderId="0" xfId="2" applyAlignment="1">
      <alignment horizontal="center" vertical="center"/>
    </xf>
    <xf numFmtId="0" fontId="15" fillId="2" borderId="0" xfId="2" applyFont="1" applyFill="1" applyAlignment="1">
      <alignment vertical="center" wrapText="1"/>
    </xf>
    <xf numFmtId="0" fontId="0" fillId="0" borderId="1" xfId="0" applyBorder="1" applyAlignment="1">
      <alignment horizontal="left"/>
    </xf>
    <xf numFmtId="176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176" fontId="0" fillId="0" borderId="31" xfId="0" applyNumberForma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176" fontId="0" fillId="0" borderId="14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left" vertical="top"/>
    </xf>
  </cellXfs>
  <cellStyles count="3">
    <cellStyle name="桁区切り" xfId="1" builtinId="6"/>
    <cellStyle name="標準" xfId="0" builtinId="0"/>
    <cellStyle name="標準 2" xfId="2" xr:uid="{6BAECB53-CC33-4CA7-8CF7-4BB67E0E1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190501</xdr:rowOff>
    </xdr:from>
    <xdr:to>
      <xdr:col>7</xdr:col>
      <xdr:colOff>409575</xdr:colOff>
      <xdr:row>6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FE0F5A2-DBB1-48E6-A8BE-9D20FBB0109D}"/>
            </a:ext>
          </a:extLst>
        </xdr:cNvPr>
        <xdr:cNvSpPr/>
      </xdr:nvSpPr>
      <xdr:spPr>
        <a:xfrm>
          <a:off x="5724525" y="1304926"/>
          <a:ext cx="409575" cy="428624"/>
        </a:xfrm>
        <a:prstGeom prst="ellipse">
          <a:avLst/>
        </a:prstGeom>
        <a:noFill/>
        <a:ln w="38100">
          <a:solidFill>
            <a:schemeClr val="bg1">
              <a:lumMod val="75000"/>
              <a:alpha val="27843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190501</xdr:rowOff>
    </xdr:from>
    <xdr:to>
      <xdr:col>7</xdr:col>
      <xdr:colOff>409575</xdr:colOff>
      <xdr:row>6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221936F-6709-4ADF-A8A0-C52FC0173D42}"/>
            </a:ext>
          </a:extLst>
        </xdr:cNvPr>
        <xdr:cNvSpPr/>
      </xdr:nvSpPr>
      <xdr:spPr>
        <a:xfrm>
          <a:off x="5724525" y="1304926"/>
          <a:ext cx="409575" cy="428624"/>
        </a:xfrm>
        <a:prstGeom prst="ellipse">
          <a:avLst/>
        </a:prstGeom>
        <a:noFill/>
        <a:ln w="38100">
          <a:solidFill>
            <a:schemeClr val="bg1">
              <a:lumMod val="75000"/>
              <a:alpha val="27843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190501</xdr:rowOff>
    </xdr:from>
    <xdr:to>
      <xdr:col>7</xdr:col>
      <xdr:colOff>409575</xdr:colOff>
      <xdr:row>6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F705E7-F442-4CA9-B8AD-CED524043A1F}"/>
            </a:ext>
          </a:extLst>
        </xdr:cNvPr>
        <xdr:cNvSpPr/>
      </xdr:nvSpPr>
      <xdr:spPr>
        <a:xfrm>
          <a:off x="5724525" y="1304926"/>
          <a:ext cx="409575" cy="428624"/>
        </a:xfrm>
        <a:prstGeom prst="ellipse">
          <a:avLst/>
        </a:prstGeom>
        <a:noFill/>
        <a:ln w="38100">
          <a:solidFill>
            <a:schemeClr val="bg1">
              <a:lumMod val="75000"/>
              <a:alpha val="27843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8B0D-0FB6-47CB-BD3A-96EB91D8C043}">
  <dimension ref="A1:B6"/>
  <sheetViews>
    <sheetView tabSelected="1" zoomScaleNormal="100" workbookViewId="0">
      <selection activeCell="B6" sqref="B6"/>
    </sheetView>
  </sheetViews>
  <sheetFormatPr defaultRowHeight="19.5"/>
  <cols>
    <col min="1" max="1" width="5" style="70" customWidth="1"/>
    <col min="2" max="2" width="73.375" style="69" customWidth="1"/>
    <col min="3" max="16384" width="9" style="68"/>
  </cols>
  <sheetData>
    <row r="1" spans="1:2" ht="40.5" customHeight="1">
      <c r="B1" s="69" t="s">
        <v>57</v>
      </c>
    </row>
    <row r="2" spans="1:2" ht="38.25">
      <c r="A2" s="70" t="s">
        <v>54</v>
      </c>
      <c r="B2" s="69" t="s">
        <v>63</v>
      </c>
    </row>
    <row r="3" spans="1:2" ht="58.5">
      <c r="A3" s="70" t="s">
        <v>54</v>
      </c>
      <c r="B3" s="69" t="s">
        <v>64</v>
      </c>
    </row>
    <row r="4" spans="1:2" ht="46.5" customHeight="1">
      <c r="A4" s="70" t="s">
        <v>54</v>
      </c>
      <c r="B4" s="71" t="s">
        <v>56</v>
      </c>
    </row>
    <row r="5" spans="1:2" ht="39">
      <c r="A5" s="70" t="s">
        <v>54</v>
      </c>
      <c r="B5" s="69" t="s">
        <v>55</v>
      </c>
    </row>
    <row r="6" spans="1:2" ht="39">
      <c r="A6" s="70" t="s">
        <v>54</v>
      </c>
      <c r="B6" s="69" t="s">
        <v>53</v>
      </c>
    </row>
  </sheetData>
  <phoneticPr fontId="2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workbookViewId="0">
      <selection activeCell="K16" sqref="K16"/>
    </sheetView>
  </sheetViews>
  <sheetFormatPr defaultRowHeight="18.75"/>
  <cols>
    <col min="1" max="1" width="14.875" customWidth="1"/>
    <col min="2" max="2" width="15.25" customWidth="1"/>
    <col min="8" max="8" width="16.25" bestFit="1" customWidth="1"/>
  </cols>
  <sheetData>
    <row r="1" spans="1:8" ht="30.75" thickBot="1">
      <c r="A1" s="1"/>
      <c r="B1" s="2"/>
      <c r="C1" s="2"/>
      <c r="D1" s="3" t="s">
        <v>0</v>
      </c>
      <c r="E1" s="2"/>
      <c r="F1" s="2"/>
      <c r="G1" s="11" t="s">
        <v>1</v>
      </c>
      <c r="H1" s="4">
        <v>1001</v>
      </c>
    </row>
    <row r="2" spans="1:8" ht="19.5" thickTop="1">
      <c r="A2" s="75" t="s">
        <v>2</v>
      </c>
      <c r="B2" s="75"/>
      <c r="C2" s="75"/>
      <c r="D2" s="75"/>
      <c r="E2" s="5"/>
      <c r="F2" s="5"/>
      <c r="G2" s="12" t="s">
        <v>3</v>
      </c>
      <c r="H2" s="6">
        <v>45046</v>
      </c>
    </row>
    <row r="3" spans="1:8">
      <c r="A3" s="75"/>
      <c r="B3" s="75"/>
      <c r="C3" s="75"/>
      <c r="D3" s="75"/>
      <c r="E3" s="5"/>
      <c r="F3" s="5"/>
      <c r="G3" s="12" t="s">
        <v>4</v>
      </c>
      <c r="H3" s="15" t="s">
        <v>5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16" t="s">
        <v>6</v>
      </c>
      <c r="B5" s="16"/>
      <c r="C5" s="16"/>
      <c r="D5" s="16"/>
      <c r="E5" s="5"/>
      <c r="F5" s="5"/>
      <c r="G5" s="5"/>
      <c r="H5" s="5"/>
    </row>
    <row r="6" spans="1:8" ht="24">
      <c r="A6" s="25" t="s">
        <v>7</v>
      </c>
      <c r="B6" s="26" t="s">
        <v>50</v>
      </c>
      <c r="C6" s="26"/>
      <c r="D6" s="27"/>
      <c r="E6" s="5"/>
      <c r="F6" s="7" t="s">
        <v>8</v>
      </c>
      <c r="G6" s="7"/>
      <c r="H6" s="5"/>
    </row>
    <row r="7" spans="1:8" ht="19.5">
      <c r="A7" s="21" t="s">
        <v>9</v>
      </c>
      <c r="B7" s="24">
        <v>123</v>
      </c>
      <c r="C7" s="18"/>
      <c r="D7" s="19"/>
      <c r="E7" s="5"/>
      <c r="F7" s="5" t="s">
        <v>10</v>
      </c>
      <c r="G7" s="5"/>
      <c r="H7" s="5"/>
    </row>
    <row r="8" spans="1:8" ht="19.5">
      <c r="A8" s="21" t="s">
        <v>11</v>
      </c>
      <c r="B8" s="23">
        <v>45107</v>
      </c>
      <c r="C8" s="18"/>
      <c r="D8" s="17"/>
      <c r="E8" s="5"/>
      <c r="F8" s="5" t="s">
        <v>12</v>
      </c>
      <c r="G8" s="5"/>
      <c r="H8" s="5"/>
    </row>
    <row r="9" spans="1:8">
      <c r="A9" s="76" t="s">
        <v>13</v>
      </c>
      <c r="B9" s="8" t="s">
        <v>14</v>
      </c>
      <c r="C9" s="8"/>
      <c r="D9" s="22"/>
      <c r="E9" s="5"/>
      <c r="F9" s="5" t="s">
        <v>15</v>
      </c>
      <c r="G9" s="5"/>
      <c r="H9" s="5"/>
    </row>
    <row r="10" spans="1:8">
      <c r="A10" s="77"/>
      <c r="B10" s="18" t="s">
        <v>16</v>
      </c>
      <c r="C10" s="18"/>
      <c r="D10" s="19"/>
      <c r="E10" s="5"/>
      <c r="F10" s="5" t="s">
        <v>17</v>
      </c>
      <c r="G10" s="5"/>
      <c r="H10" s="5"/>
    </row>
    <row r="11" spans="1:8">
      <c r="A11" s="28"/>
      <c r="B11" s="26"/>
      <c r="C11" s="26"/>
      <c r="D11" s="26"/>
      <c r="E11" s="5"/>
      <c r="F11" s="5" t="s">
        <v>18</v>
      </c>
      <c r="G11" s="5"/>
      <c r="H11" s="5"/>
    </row>
    <row r="12" spans="1:8">
      <c r="A12" s="78" t="s">
        <v>19</v>
      </c>
      <c r="B12" s="80">
        <f>H31</f>
        <v>98900</v>
      </c>
      <c r="C12" s="80"/>
      <c r="D12" s="81"/>
      <c r="E12" s="5"/>
      <c r="F12" s="5" t="s">
        <v>20</v>
      </c>
      <c r="G12" s="5"/>
      <c r="H12" s="5"/>
    </row>
    <row r="13" spans="1:8">
      <c r="A13" s="79"/>
      <c r="B13" s="82"/>
      <c r="C13" s="82"/>
      <c r="D13" s="83"/>
      <c r="E13" s="5"/>
      <c r="F13" s="5"/>
      <c r="G13" s="5"/>
      <c r="H13" s="5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 ht="19.5">
      <c r="A15" s="41" t="s">
        <v>21</v>
      </c>
      <c r="B15" s="84" t="s">
        <v>22</v>
      </c>
      <c r="C15" s="85"/>
      <c r="D15" s="86"/>
      <c r="E15" s="34" t="s">
        <v>23</v>
      </c>
      <c r="F15" s="34" t="s">
        <v>24</v>
      </c>
      <c r="G15" s="34" t="s">
        <v>25</v>
      </c>
      <c r="H15" s="35" t="s">
        <v>26</v>
      </c>
    </row>
    <row r="16" spans="1:8">
      <c r="A16" s="42" t="s">
        <v>51</v>
      </c>
      <c r="B16" s="87" t="s">
        <v>27</v>
      </c>
      <c r="C16" s="87"/>
      <c r="D16" s="87"/>
      <c r="E16" s="30">
        <v>10</v>
      </c>
      <c r="F16" s="31">
        <v>100</v>
      </c>
      <c r="G16" s="32">
        <v>0.1</v>
      </c>
      <c r="H16" s="33">
        <f>E16*F16</f>
        <v>1000</v>
      </c>
    </row>
    <row r="17" spans="1:8">
      <c r="A17" s="43" t="s">
        <v>51</v>
      </c>
      <c r="B17" s="74" t="s">
        <v>28</v>
      </c>
      <c r="C17" s="74"/>
      <c r="D17" s="74"/>
      <c r="E17" s="9">
        <v>10</v>
      </c>
      <c r="F17" s="10">
        <v>1000</v>
      </c>
      <c r="G17" s="13">
        <v>0.1</v>
      </c>
      <c r="H17" s="29">
        <f t="shared" ref="H17:H25" si="0">E17*F17</f>
        <v>10000</v>
      </c>
    </row>
    <row r="18" spans="1:8">
      <c r="A18" s="43" t="s">
        <v>51</v>
      </c>
      <c r="B18" s="74" t="s">
        <v>29</v>
      </c>
      <c r="C18" s="74"/>
      <c r="D18" s="74"/>
      <c r="E18" s="9">
        <v>1</v>
      </c>
      <c r="F18" s="10">
        <v>10000</v>
      </c>
      <c r="G18" s="13">
        <v>0.08</v>
      </c>
      <c r="H18" s="29">
        <f t="shared" si="0"/>
        <v>10000</v>
      </c>
    </row>
    <row r="19" spans="1:8">
      <c r="A19" s="43" t="s">
        <v>51</v>
      </c>
      <c r="B19" s="74" t="s">
        <v>30</v>
      </c>
      <c r="C19" s="74"/>
      <c r="D19" s="74"/>
      <c r="E19" s="9">
        <v>1</v>
      </c>
      <c r="F19" s="10">
        <v>10000</v>
      </c>
      <c r="G19" s="14" t="s">
        <v>49</v>
      </c>
      <c r="H19" s="29">
        <f t="shared" si="0"/>
        <v>10000</v>
      </c>
    </row>
    <row r="20" spans="1:8">
      <c r="A20" s="43" t="s">
        <v>51</v>
      </c>
      <c r="B20" s="74" t="s">
        <v>31</v>
      </c>
      <c r="C20" s="74"/>
      <c r="D20" s="74"/>
      <c r="E20" s="9">
        <v>1</v>
      </c>
      <c r="F20" s="10">
        <v>10000</v>
      </c>
      <c r="G20" s="13">
        <v>0.1</v>
      </c>
      <c r="H20" s="29">
        <f t="shared" si="0"/>
        <v>10000</v>
      </c>
    </row>
    <row r="21" spans="1:8">
      <c r="A21" s="43" t="s">
        <v>51</v>
      </c>
      <c r="B21" s="88" t="s">
        <v>32</v>
      </c>
      <c r="C21" s="88"/>
      <c r="D21" s="88"/>
      <c r="E21" s="9">
        <v>1</v>
      </c>
      <c r="F21" s="10">
        <v>10000</v>
      </c>
      <c r="G21" s="13">
        <v>0.1</v>
      </c>
      <c r="H21" s="29">
        <f t="shared" si="0"/>
        <v>10000</v>
      </c>
    </row>
    <row r="22" spans="1:8">
      <c r="A22" s="43" t="s">
        <v>51</v>
      </c>
      <c r="B22" s="74" t="s">
        <v>33</v>
      </c>
      <c r="C22" s="74"/>
      <c r="D22" s="74"/>
      <c r="E22" s="9">
        <v>1</v>
      </c>
      <c r="F22" s="10">
        <v>10000</v>
      </c>
      <c r="G22" s="13">
        <v>0.1</v>
      </c>
      <c r="H22" s="29">
        <f t="shared" si="0"/>
        <v>10000</v>
      </c>
    </row>
    <row r="23" spans="1:8">
      <c r="A23" s="43" t="s">
        <v>51</v>
      </c>
      <c r="B23" s="74" t="s">
        <v>34</v>
      </c>
      <c r="C23" s="74"/>
      <c r="D23" s="74"/>
      <c r="E23" s="9">
        <v>1</v>
      </c>
      <c r="F23" s="10">
        <v>10000</v>
      </c>
      <c r="G23" s="13">
        <v>0.1</v>
      </c>
      <c r="H23" s="29">
        <f t="shared" si="0"/>
        <v>10000</v>
      </c>
    </row>
    <row r="24" spans="1:8">
      <c r="A24" s="43" t="s">
        <v>51</v>
      </c>
      <c r="B24" s="74" t="s">
        <v>35</v>
      </c>
      <c r="C24" s="74"/>
      <c r="D24" s="74"/>
      <c r="E24" s="9">
        <v>1</v>
      </c>
      <c r="F24" s="10">
        <v>10000</v>
      </c>
      <c r="G24" s="13">
        <v>0.1</v>
      </c>
      <c r="H24" s="29">
        <f t="shared" si="0"/>
        <v>10000</v>
      </c>
    </row>
    <row r="25" spans="1:8">
      <c r="A25" s="43" t="s">
        <v>51</v>
      </c>
      <c r="B25" s="74" t="s">
        <v>36</v>
      </c>
      <c r="C25" s="74"/>
      <c r="D25" s="74"/>
      <c r="E25" s="9">
        <v>1</v>
      </c>
      <c r="F25" s="10">
        <v>10000</v>
      </c>
      <c r="G25" s="13">
        <v>0.1</v>
      </c>
      <c r="H25" s="67">
        <f t="shared" si="0"/>
        <v>10000</v>
      </c>
    </row>
    <row r="26" spans="1:8">
      <c r="A26" s="43" t="s">
        <v>51</v>
      </c>
      <c r="B26" s="74"/>
      <c r="C26" s="74"/>
      <c r="D26" s="74"/>
      <c r="E26" s="9"/>
      <c r="F26" s="10"/>
      <c r="G26" s="14"/>
      <c r="H26" s="29"/>
    </row>
    <row r="27" spans="1:8">
      <c r="A27" s="43" t="s">
        <v>51</v>
      </c>
      <c r="B27" s="74"/>
      <c r="C27" s="74"/>
      <c r="D27" s="74"/>
      <c r="E27" s="9"/>
      <c r="F27" s="10"/>
      <c r="G27" s="13"/>
      <c r="H27" s="29"/>
    </row>
    <row r="28" spans="1:8">
      <c r="A28" s="44" t="s">
        <v>51</v>
      </c>
      <c r="B28" s="93"/>
      <c r="C28" s="93"/>
      <c r="D28" s="93"/>
      <c r="E28" s="37"/>
      <c r="F28" s="38"/>
      <c r="G28" s="39"/>
      <c r="H28" s="40"/>
    </row>
    <row r="29" spans="1:8" ht="19.5">
      <c r="A29" s="45"/>
      <c r="B29" s="51" t="s">
        <v>37</v>
      </c>
      <c r="C29" s="54" t="s">
        <v>38</v>
      </c>
      <c r="D29" s="50" t="s">
        <v>39</v>
      </c>
      <c r="E29" s="57"/>
      <c r="F29" s="60" t="s">
        <v>40</v>
      </c>
      <c r="G29" s="36"/>
      <c r="H29" s="59">
        <f>SUM(H16:H28)</f>
        <v>91000</v>
      </c>
    </row>
    <row r="30" spans="1:8" ht="19.5">
      <c r="A30" s="46"/>
      <c r="B30" s="52" t="s">
        <v>41</v>
      </c>
      <c r="C30" s="55">
        <f>SUMIF(G16:G28,10%,H16:H28)</f>
        <v>71000</v>
      </c>
      <c r="D30" s="48">
        <f>C30*0.1</f>
        <v>7100</v>
      </c>
      <c r="E30" s="58"/>
      <c r="F30" s="63" t="s">
        <v>42</v>
      </c>
      <c r="G30" s="36"/>
      <c r="H30" s="59">
        <f>SUM(D30:D32)</f>
        <v>7900</v>
      </c>
    </row>
    <row r="31" spans="1:8" ht="19.5">
      <c r="A31" s="47" t="s">
        <v>43</v>
      </c>
      <c r="B31" s="52" t="s">
        <v>44</v>
      </c>
      <c r="C31" s="55">
        <f>SUMIF(G16:G28,8%,H16:H28)</f>
        <v>10000</v>
      </c>
      <c r="D31" s="48">
        <f>C31*0.08</f>
        <v>800</v>
      </c>
      <c r="E31" s="58"/>
      <c r="F31" s="61" t="s">
        <v>19</v>
      </c>
      <c r="G31" s="61"/>
      <c r="H31" s="62">
        <f>H29+H30</f>
        <v>98900</v>
      </c>
    </row>
    <row r="32" spans="1:8">
      <c r="A32" s="46"/>
      <c r="B32" s="53" t="s">
        <v>52</v>
      </c>
      <c r="C32" s="56">
        <f>SUMIF(G16:G28,"非課税",H16:H28)</f>
        <v>10000</v>
      </c>
      <c r="D32" s="49">
        <v>0</v>
      </c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 ht="19.5">
      <c r="A35" s="91" t="s">
        <v>45</v>
      </c>
      <c r="B35" s="92"/>
      <c r="C35" s="85" t="s">
        <v>46</v>
      </c>
      <c r="D35" s="85"/>
      <c r="E35" s="92"/>
      <c r="F35" s="85" t="s">
        <v>47</v>
      </c>
      <c r="G35" s="85"/>
      <c r="H35" s="92"/>
    </row>
    <row r="36" spans="1:8">
      <c r="A36" s="89" t="s">
        <v>48</v>
      </c>
      <c r="B36" s="90"/>
      <c r="C36" s="66"/>
      <c r="D36" s="5"/>
      <c r="E36" s="45"/>
      <c r="F36" s="5"/>
      <c r="G36" s="5"/>
      <c r="H36" s="46"/>
    </row>
    <row r="37" spans="1:8">
      <c r="A37" s="65"/>
      <c r="B37" s="46"/>
      <c r="C37" s="5"/>
      <c r="D37" s="5"/>
      <c r="E37" s="46"/>
      <c r="F37" s="5"/>
      <c r="G37" s="5"/>
      <c r="H37" s="46"/>
    </row>
    <row r="38" spans="1:8">
      <c r="A38" s="65"/>
      <c r="B38" s="46"/>
      <c r="C38" s="5"/>
      <c r="D38" s="5"/>
      <c r="E38" s="46"/>
      <c r="F38" s="5"/>
      <c r="G38" s="5"/>
      <c r="H38" s="46"/>
    </row>
    <row r="39" spans="1:8">
      <c r="A39" s="20"/>
      <c r="B39" s="64"/>
      <c r="C39" s="16"/>
      <c r="D39" s="16"/>
      <c r="E39" s="64"/>
      <c r="F39" s="16"/>
      <c r="G39" s="16"/>
      <c r="H39" s="64"/>
    </row>
  </sheetData>
  <mergeCells count="22">
    <mergeCell ref="A36:B36"/>
    <mergeCell ref="A35:B35"/>
    <mergeCell ref="C35:E35"/>
    <mergeCell ref="F35:H35"/>
    <mergeCell ref="B23:D23"/>
    <mergeCell ref="B24:D24"/>
    <mergeCell ref="B25:D25"/>
    <mergeCell ref="B26:D26"/>
    <mergeCell ref="B27:D27"/>
    <mergeCell ref="B28:D28"/>
    <mergeCell ref="B22:D22"/>
    <mergeCell ref="A2:D3"/>
    <mergeCell ref="A9:A10"/>
    <mergeCell ref="A12:A13"/>
    <mergeCell ref="B12:D13"/>
    <mergeCell ref="B15:D15"/>
    <mergeCell ref="B16:D16"/>
    <mergeCell ref="B17:D17"/>
    <mergeCell ref="B18:D18"/>
    <mergeCell ref="B19:D19"/>
    <mergeCell ref="B20:D20"/>
    <mergeCell ref="B21:D21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73B0-107D-4173-AFAC-5F81AC6D12E0}">
  <sheetPr>
    <pageSetUpPr fitToPage="1"/>
  </sheetPr>
  <dimension ref="A1:H39"/>
  <sheetViews>
    <sheetView workbookViewId="0">
      <selection activeCell="G4" sqref="G4"/>
    </sheetView>
  </sheetViews>
  <sheetFormatPr defaultRowHeight="18.75"/>
  <cols>
    <col min="1" max="1" width="14.875" customWidth="1"/>
    <col min="2" max="2" width="15.25" customWidth="1"/>
    <col min="8" max="8" width="16.25" bestFit="1" customWidth="1"/>
  </cols>
  <sheetData>
    <row r="1" spans="1:8" ht="30.75" thickBot="1">
      <c r="A1" s="1"/>
      <c r="B1" s="2"/>
      <c r="C1" s="2"/>
      <c r="D1" s="3" t="s">
        <v>60</v>
      </c>
      <c r="E1" s="2"/>
      <c r="F1" s="2"/>
      <c r="G1" s="11" t="s">
        <v>1</v>
      </c>
      <c r="H1" s="72">
        <v>1001</v>
      </c>
    </row>
    <row r="2" spans="1:8" ht="19.5" thickTop="1">
      <c r="A2" s="109" t="s">
        <v>2</v>
      </c>
      <c r="B2" s="109"/>
      <c r="C2" s="109"/>
      <c r="D2" s="109"/>
      <c r="E2" s="5"/>
      <c r="F2" s="5"/>
      <c r="G2" s="12" t="s">
        <v>3</v>
      </c>
      <c r="H2" s="73">
        <v>45046</v>
      </c>
    </row>
    <row r="3" spans="1:8">
      <c r="A3" s="109"/>
      <c r="B3" s="109"/>
      <c r="C3" s="109"/>
      <c r="D3" s="109"/>
      <c r="E3" s="5"/>
      <c r="F3" s="5"/>
      <c r="G3" s="12" t="s">
        <v>65</v>
      </c>
      <c r="H3" s="15" t="s">
        <v>5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16" t="s">
        <v>61</v>
      </c>
      <c r="B5" s="16"/>
      <c r="C5" s="16"/>
      <c r="D5" s="16"/>
      <c r="E5" s="5"/>
      <c r="F5" s="5"/>
      <c r="G5" s="5"/>
      <c r="H5" s="5"/>
    </row>
    <row r="6" spans="1:8" ht="24">
      <c r="A6" s="25" t="s">
        <v>7</v>
      </c>
      <c r="B6" s="26" t="s">
        <v>50</v>
      </c>
      <c r="C6" s="26"/>
      <c r="D6" s="27"/>
      <c r="E6" s="5"/>
      <c r="F6" s="7" t="s">
        <v>8</v>
      </c>
      <c r="G6" s="7"/>
      <c r="H6" s="5"/>
    </row>
    <row r="7" spans="1:8" ht="19.5" customHeight="1">
      <c r="A7" s="96" t="s">
        <v>58</v>
      </c>
      <c r="B7" s="97">
        <v>45046</v>
      </c>
      <c r="C7" s="98"/>
      <c r="D7" s="99"/>
      <c r="E7" s="5"/>
      <c r="F7" s="5" t="s">
        <v>10</v>
      </c>
      <c r="G7" s="5"/>
      <c r="H7" s="5"/>
    </row>
    <row r="8" spans="1:8" ht="19.5" customHeight="1">
      <c r="A8" s="77"/>
      <c r="B8" s="100"/>
      <c r="C8" s="101"/>
      <c r="D8" s="102"/>
      <c r="E8" s="5"/>
      <c r="F8" s="5" t="s">
        <v>12</v>
      </c>
      <c r="G8" s="5"/>
      <c r="H8" s="5"/>
    </row>
    <row r="9" spans="1:8">
      <c r="A9" s="76" t="s">
        <v>59</v>
      </c>
      <c r="B9" s="103"/>
      <c r="C9" s="104"/>
      <c r="D9" s="105"/>
      <c r="E9" s="5"/>
      <c r="F9" s="5" t="s">
        <v>15</v>
      </c>
      <c r="G9" s="5"/>
      <c r="H9" s="5"/>
    </row>
    <row r="10" spans="1:8">
      <c r="A10" s="77"/>
      <c r="B10" s="106"/>
      <c r="C10" s="107"/>
      <c r="D10" s="108"/>
      <c r="E10" s="5"/>
      <c r="F10" s="5" t="s">
        <v>17</v>
      </c>
      <c r="G10" s="5"/>
      <c r="H10" s="5"/>
    </row>
    <row r="11" spans="1:8">
      <c r="A11" s="28"/>
      <c r="B11" s="26"/>
      <c r="C11" s="26"/>
      <c r="D11" s="26"/>
      <c r="E11" s="5"/>
      <c r="F11" s="5" t="s">
        <v>18</v>
      </c>
      <c r="G11" s="5"/>
      <c r="H11" s="5"/>
    </row>
    <row r="12" spans="1:8">
      <c r="A12" s="78" t="s">
        <v>19</v>
      </c>
      <c r="B12" s="80">
        <f>H31</f>
        <v>98900</v>
      </c>
      <c r="C12" s="80"/>
      <c r="D12" s="81"/>
      <c r="E12" s="5"/>
      <c r="F12" s="5" t="s">
        <v>20</v>
      </c>
      <c r="G12" s="5"/>
      <c r="H12" s="5"/>
    </row>
    <row r="13" spans="1:8">
      <c r="A13" s="79"/>
      <c r="B13" s="82"/>
      <c r="C13" s="82"/>
      <c r="D13" s="83"/>
      <c r="E13" s="5"/>
      <c r="F13" s="5"/>
      <c r="G13" s="5"/>
      <c r="H13" s="5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 ht="19.5">
      <c r="A15" s="41" t="s">
        <v>21</v>
      </c>
      <c r="B15" s="84" t="s">
        <v>22</v>
      </c>
      <c r="C15" s="85"/>
      <c r="D15" s="86"/>
      <c r="E15" s="34" t="s">
        <v>23</v>
      </c>
      <c r="F15" s="34" t="s">
        <v>24</v>
      </c>
      <c r="G15" s="34" t="s">
        <v>25</v>
      </c>
      <c r="H15" s="35" t="s">
        <v>26</v>
      </c>
    </row>
    <row r="16" spans="1:8">
      <c r="A16" s="42" t="s">
        <v>51</v>
      </c>
      <c r="B16" s="87" t="str">
        <f>請求書!B16</f>
        <v>商品1</v>
      </c>
      <c r="C16" s="87"/>
      <c r="D16" s="87"/>
      <c r="E16" s="30">
        <f>請求書!E16</f>
        <v>10</v>
      </c>
      <c r="F16" s="31">
        <f>請求書!F16</f>
        <v>100</v>
      </c>
      <c r="G16" s="32">
        <f>請求書!G16</f>
        <v>0.1</v>
      </c>
      <c r="H16" s="33">
        <f>E16*F16</f>
        <v>1000</v>
      </c>
    </row>
    <row r="17" spans="1:8">
      <c r="A17" s="43" t="s">
        <v>51</v>
      </c>
      <c r="B17" s="74" t="str">
        <f>請求書!B17</f>
        <v>商品2</v>
      </c>
      <c r="C17" s="74"/>
      <c r="D17" s="74"/>
      <c r="E17" s="30">
        <f>請求書!E17</f>
        <v>10</v>
      </c>
      <c r="F17" s="31">
        <f>請求書!F17</f>
        <v>1000</v>
      </c>
      <c r="G17" s="32">
        <f>請求書!G17</f>
        <v>0.1</v>
      </c>
      <c r="H17" s="29">
        <f t="shared" ref="H17:H25" si="0">E17*F17</f>
        <v>10000</v>
      </c>
    </row>
    <row r="18" spans="1:8">
      <c r="A18" s="43" t="s">
        <v>51</v>
      </c>
      <c r="B18" s="74" t="str">
        <f>請求書!B18</f>
        <v>商品3 ※</v>
      </c>
      <c r="C18" s="74"/>
      <c r="D18" s="74"/>
      <c r="E18" s="30">
        <f>請求書!E18</f>
        <v>1</v>
      </c>
      <c r="F18" s="31">
        <f>請求書!F18</f>
        <v>10000</v>
      </c>
      <c r="G18" s="32">
        <f>請求書!G18</f>
        <v>0.08</v>
      </c>
      <c r="H18" s="29">
        <f t="shared" si="0"/>
        <v>10000</v>
      </c>
    </row>
    <row r="19" spans="1:8">
      <c r="A19" s="43" t="s">
        <v>51</v>
      </c>
      <c r="B19" s="74" t="str">
        <f>請求書!B19</f>
        <v>商品4</v>
      </c>
      <c r="C19" s="74"/>
      <c r="D19" s="74"/>
      <c r="E19" s="30">
        <f>請求書!E19</f>
        <v>1</v>
      </c>
      <c r="F19" s="31">
        <f>請求書!F19</f>
        <v>10000</v>
      </c>
      <c r="G19" s="32" t="str">
        <f>請求書!G19</f>
        <v>非課税</v>
      </c>
      <c r="H19" s="29">
        <f t="shared" si="0"/>
        <v>10000</v>
      </c>
    </row>
    <row r="20" spans="1:8">
      <c r="A20" s="43" t="s">
        <v>51</v>
      </c>
      <c r="B20" s="74" t="str">
        <f>請求書!B20</f>
        <v>商品5</v>
      </c>
      <c r="C20" s="74"/>
      <c r="D20" s="74"/>
      <c r="E20" s="30">
        <f>請求書!E20</f>
        <v>1</v>
      </c>
      <c r="F20" s="31">
        <f>請求書!F20</f>
        <v>10000</v>
      </c>
      <c r="G20" s="32">
        <f>請求書!G20</f>
        <v>0.1</v>
      </c>
      <c r="H20" s="29">
        <f t="shared" si="0"/>
        <v>10000</v>
      </c>
    </row>
    <row r="21" spans="1:8">
      <c r="A21" s="43" t="s">
        <v>51</v>
      </c>
      <c r="B21" s="88" t="str">
        <f>請求書!B21</f>
        <v>商品6</v>
      </c>
      <c r="C21" s="88"/>
      <c r="D21" s="88"/>
      <c r="E21" s="30">
        <f>請求書!E21</f>
        <v>1</v>
      </c>
      <c r="F21" s="31">
        <f>請求書!F21</f>
        <v>10000</v>
      </c>
      <c r="G21" s="32">
        <f>請求書!G21</f>
        <v>0.1</v>
      </c>
      <c r="H21" s="29">
        <f t="shared" si="0"/>
        <v>10000</v>
      </c>
    </row>
    <row r="22" spans="1:8">
      <c r="A22" s="43" t="s">
        <v>51</v>
      </c>
      <c r="B22" s="74" t="str">
        <f>請求書!B22</f>
        <v>商品7</v>
      </c>
      <c r="C22" s="74"/>
      <c r="D22" s="74"/>
      <c r="E22" s="30">
        <f>請求書!E22</f>
        <v>1</v>
      </c>
      <c r="F22" s="31">
        <f>請求書!F22</f>
        <v>10000</v>
      </c>
      <c r="G22" s="32">
        <f>請求書!G22</f>
        <v>0.1</v>
      </c>
      <c r="H22" s="29">
        <f t="shared" si="0"/>
        <v>10000</v>
      </c>
    </row>
    <row r="23" spans="1:8">
      <c r="A23" s="43" t="s">
        <v>51</v>
      </c>
      <c r="B23" s="74" t="str">
        <f>請求書!B23</f>
        <v>商品8</v>
      </c>
      <c r="C23" s="74"/>
      <c r="D23" s="74"/>
      <c r="E23" s="30">
        <f>請求書!E23</f>
        <v>1</v>
      </c>
      <c r="F23" s="31">
        <f>請求書!F23</f>
        <v>10000</v>
      </c>
      <c r="G23" s="32">
        <f>請求書!G23</f>
        <v>0.1</v>
      </c>
      <c r="H23" s="29">
        <f t="shared" si="0"/>
        <v>10000</v>
      </c>
    </row>
    <row r="24" spans="1:8">
      <c r="A24" s="43" t="s">
        <v>51</v>
      </c>
      <c r="B24" s="74" t="str">
        <f>請求書!B24</f>
        <v>商品9</v>
      </c>
      <c r="C24" s="74"/>
      <c r="D24" s="74"/>
      <c r="E24" s="30">
        <f>請求書!E24</f>
        <v>1</v>
      </c>
      <c r="F24" s="31">
        <f>請求書!F24</f>
        <v>10000</v>
      </c>
      <c r="G24" s="32">
        <f>請求書!G24</f>
        <v>0.1</v>
      </c>
      <c r="H24" s="29">
        <f t="shared" si="0"/>
        <v>10000</v>
      </c>
    </row>
    <row r="25" spans="1:8">
      <c r="A25" s="43" t="s">
        <v>51</v>
      </c>
      <c r="B25" s="74" t="str">
        <f>請求書!B25</f>
        <v>商品10</v>
      </c>
      <c r="C25" s="74"/>
      <c r="D25" s="74"/>
      <c r="E25" s="30">
        <f>請求書!E25</f>
        <v>1</v>
      </c>
      <c r="F25" s="31">
        <f>請求書!F25</f>
        <v>10000</v>
      </c>
      <c r="G25" s="32">
        <f>請求書!G25</f>
        <v>0.1</v>
      </c>
      <c r="H25" s="67">
        <f t="shared" si="0"/>
        <v>10000</v>
      </c>
    </row>
    <row r="26" spans="1:8">
      <c r="A26" s="43" t="s">
        <v>51</v>
      </c>
      <c r="B26" s="74"/>
      <c r="C26" s="74"/>
      <c r="D26" s="74"/>
      <c r="E26" s="9"/>
      <c r="F26" s="10"/>
      <c r="G26" s="14"/>
      <c r="H26" s="29"/>
    </row>
    <row r="27" spans="1:8">
      <c r="A27" s="43" t="s">
        <v>51</v>
      </c>
      <c r="B27" s="74"/>
      <c r="C27" s="74"/>
      <c r="D27" s="74"/>
      <c r="E27" s="9"/>
      <c r="F27" s="10"/>
      <c r="G27" s="13"/>
      <c r="H27" s="29"/>
    </row>
    <row r="28" spans="1:8">
      <c r="A28" s="44" t="s">
        <v>51</v>
      </c>
      <c r="B28" s="93"/>
      <c r="C28" s="93"/>
      <c r="D28" s="93"/>
      <c r="E28" s="37"/>
      <c r="F28" s="38"/>
      <c r="G28" s="39"/>
      <c r="H28" s="40"/>
    </row>
    <row r="29" spans="1:8" ht="19.5">
      <c r="A29" s="45"/>
      <c r="B29" s="51" t="s">
        <v>37</v>
      </c>
      <c r="C29" s="54" t="s">
        <v>38</v>
      </c>
      <c r="D29" s="50" t="s">
        <v>39</v>
      </c>
      <c r="E29" s="57"/>
      <c r="F29" s="60" t="s">
        <v>40</v>
      </c>
      <c r="G29" s="36"/>
      <c r="H29" s="59">
        <f>SUM(H16:H28)</f>
        <v>91000</v>
      </c>
    </row>
    <row r="30" spans="1:8" ht="19.5">
      <c r="A30" s="46"/>
      <c r="B30" s="52" t="s">
        <v>41</v>
      </c>
      <c r="C30" s="55">
        <f>SUMIF(G16:G28,10%,H16:H28)</f>
        <v>71000</v>
      </c>
      <c r="D30" s="48">
        <f>C30*0.1</f>
        <v>7100</v>
      </c>
      <c r="E30" s="58"/>
      <c r="F30" s="63" t="s">
        <v>42</v>
      </c>
      <c r="G30" s="36"/>
      <c r="H30" s="59">
        <f>SUM(D30:D32)</f>
        <v>7900</v>
      </c>
    </row>
    <row r="31" spans="1:8" ht="19.5">
      <c r="A31" s="47" t="s">
        <v>43</v>
      </c>
      <c r="B31" s="52" t="s">
        <v>44</v>
      </c>
      <c r="C31" s="55">
        <f>SUMIF(G16:G28,8%,H16:H28)</f>
        <v>10000</v>
      </c>
      <c r="D31" s="48">
        <f>C31*0.08</f>
        <v>800</v>
      </c>
      <c r="E31" s="58"/>
      <c r="F31" s="61" t="s">
        <v>19</v>
      </c>
      <c r="G31" s="61"/>
      <c r="H31" s="62">
        <f>H29+H30</f>
        <v>98900</v>
      </c>
    </row>
    <row r="32" spans="1:8">
      <c r="A32" s="46"/>
      <c r="B32" s="53" t="s">
        <v>52</v>
      </c>
      <c r="C32" s="56">
        <f>SUMIF(G16:G28,"非課税",H16:H28)</f>
        <v>10000</v>
      </c>
      <c r="D32" s="49">
        <v>0</v>
      </c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 ht="19.5">
      <c r="A35" s="91" t="s">
        <v>45</v>
      </c>
      <c r="B35" s="92"/>
      <c r="C35" s="85" t="s">
        <v>46</v>
      </c>
      <c r="D35" s="85"/>
      <c r="E35" s="92"/>
      <c r="F35" s="85" t="s">
        <v>47</v>
      </c>
      <c r="G35" s="85"/>
      <c r="H35" s="92"/>
    </row>
    <row r="36" spans="1:8">
      <c r="A36" s="94" t="s">
        <v>48</v>
      </c>
      <c r="B36" s="95"/>
      <c r="C36" s="66"/>
      <c r="D36" s="5"/>
      <c r="E36" s="45"/>
      <c r="F36" s="5"/>
      <c r="G36" s="5"/>
      <c r="H36" s="46"/>
    </row>
    <row r="37" spans="1:8">
      <c r="A37" s="65"/>
      <c r="B37" s="46"/>
      <c r="C37" s="5"/>
      <c r="D37" s="5"/>
      <c r="E37" s="46"/>
      <c r="F37" s="5"/>
      <c r="G37" s="5"/>
      <c r="H37" s="46"/>
    </row>
    <row r="38" spans="1:8">
      <c r="A38" s="65"/>
      <c r="B38" s="46"/>
      <c r="C38" s="5"/>
      <c r="D38" s="5"/>
      <c r="E38" s="46"/>
      <c r="F38" s="5"/>
      <c r="G38" s="5"/>
      <c r="H38" s="46"/>
    </row>
    <row r="39" spans="1:8">
      <c r="A39" s="20"/>
      <c r="B39" s="64"/>
      <c r="C39" s="16"/>
      <c r="D39" s="16"/>
      <c r="E39" s="64"/>
      <c r="F39" s="16"/>
      <c r="G39" s="16"/>
      <c r="H39" s="64"/>
    </row>
  </sheetData>
  <mergeCells count="25">
    <mergeCell ref="B20:D20"/>
    <mergeCell ref="B21:D21"/>
    <mergeCell ref="B22:D22"/>
    <mergeCell ref="A2:D3"/>
    <mergeCell ref="A9:A10"/>
    <mergeCell ref="A12:A13"/>
    <mergeCell ref="B12:D13"/>
    <mergeCell ref="B15:D15"/>
    <mergeCell ref="B16:D16"/>
    <mergeCell ref="A35:B35"/>
    <mergeCell ref="C35:E35"/>
    <mergeCell ref="F35:H35"/>
    <mergeCell ref="A36:B36"/>
    <mergeCell ref="A7:A8"/>
    <mergeCell ref="B7:D8"/>
    <mergeCell ref="B9:D10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8148-EB02-44D7-9933-AEE5C90C0457}">
  <sheetPr>
    <pageSetUpPr fitToPage="1"/>
  </sheetPr>
  <dimension ref="A1:H39"/>
  <sheetViews>
    <sheetView topLeftCell="A23" workbookViewId="0">
      <selection activeCell="H17" sqref="H17"/>
    </sheetView>
  </sheetViews>
  <sheetFormatPr defaultRowHeight="18.75"/>
  <cols>
    <col min="1" max="1" width="14.875" customWidth="1"/>
    <col min="2" max="2" width="15.25" customWidth="1"/>
    <col min="8" max="8" width="16.25" bestFit="1" customWidth="1"/>
  </cols>
  <sheetData>
    <row r="1" spans="1:8" ht="30.75" thickBot="1">
      <c r="A1" s="1"/>
      <c r="B1" s="2"/>
      <c r="C1" s="2"/>
      <c r="D1" s="3" t="s">
        <v>62</v>
      </c>
      <c r="E1" s="2"/>
      <c r="F1" s="2"/>
      <c r="G1" s="11" t="s">
        <v>1</v>
      </c>
      <c r="H1" s="72">
        <v>1001</v>
      </c>
    </row>
    <row r="2" spans="1:8" ht="19.5" thickTop="1">
      <c r="A2" s="109" t="s">
        <v>2</v>
      </c>
      <c r="B2" s="109"/>
      <c r="C2" s="109"/>
      <c r="D2" s="109"/>
      <c r="E2" s="5"/>
      <c r="F2" s="5"/>
      <c r="G2" s="12" t="s">
        <v>3</v>
      </c>
      <c r="H2" s="73">
        <v>45046</v>
      </c>
    </row>
    <row r="3" spans="1:8">
      <c r="A3" s="109"/>
      <c r="B3" s="109"/>
      <c r="C3" s="109"/>
      <c r="D3" s="109"/>
      <c r="E3" s="5"/>
      <c r="F3" s="5"/>
      <c r="G3" s="12" t="s">
        <v>65</v>
      </c>
      <c r="H3" s="15" t="s">
        <v>5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16" t="s">
        <v>61</v>
      </c>
      <c r="B5" s="16"/>
      <c r="C5" s="16"/>
      <c r="D5" s="16"/>
      <c r="E5" s="5"/>
      <c r="F5" s="5"/>
      <c r="G5" s="5"/>
      <c r="H5" s="5"/>
    </row>
    <row r="6" spans="1:8" ht="24">
      <c r="A6" s="25" t="s">
        <v>7</v>
      </c>
      <c r="B6" s="26" t="s">
        <v>50</v>
      </c>
      <c r="C6" s="26"/>
      <c r="D6" s="27"/>
      <c r="E6" s="5"/>
      <c r="F6" s="7" t="s">
        <v>8</v>
      </c>
      <c r="G6" s="7"/>
      <c r="H6" s="5"/>
    </row>
    <row r="7" spans="1:8" ht="19.5" customHeight="1">
      <c r="A7" s="96" t="s">
        <v>58</v>
      </c>
      <c r="B7" s="97">
        <v>45046</v>
      </c>
      <c r="C7" s="98"/>
      <c r="D7" s="99"/>
      <c r="E7" s="5"/>
      <c r="F7" s="5" t="s">
        <v>10</v>
      </c>
      <c r="G7" s="5"/>
      <c r="H7" s="5"/>
    </row>
    <row r="8" spans="1:8" ht="19.5" customHeight="1">
      <c r="A8" s="77"/>
      <c r="B8" s="100"/>
      <c r="C8" s="101"/>
      <c r="D8" s="102"/>
      <c r="E8" s="5"/>
      <c r="F8" s="5" t="s">
        <v>12</v>
      </c>
      <c r="G8" s="5"/>
      <c r="H8" s="5"/>
    </row>
    <row r="9" spans="1:8">
      <c r="A9" s="76" t="s">
        <v>59</v>
      </c>
      <c r="B9" s="103"/>
      <c r="C9" s="104"/>
      <c r="D9" s="105"/>
      <c r="E9" s="5"/>
      <c r="F9" s="5" t="s">
        <v>15</v>
      </c>
      <c r="G9" s="5"/>
      <c r="H9" s="5"/>
    </row>
    <row r="10" spans="1:8">
      <c r="A10" s="77"/>
      <c r="B10" s="106"/>
      <c r="C10" s="107"/>
      <c r="D10" s="108"/>
      <c r="E10" s="5"/>
      <c r="F10" s="5" t="s">
        <v>17</v>
      </c>
      <c r="G10" s="5"/>
      <c r="H10" s="5"/>
    </row>
    <row r="11" spans="1:8">
      <c r="A11" s="28"/>
      <c r="B11" s="26"/>
      <c r="C11" s="26"/>
      <c r="D11" s="26"/>
      <c r="E11" s="5"/>
      <c r="F11" s="5" t="s">
        <v>18</v>
      </c>
      <c r="G11" s="5"/>
      <c r="H11" s="5"/>
    </row>
    <row r="12" spans="1:8">
      <c r="A12" s="78" t="s">
        <v>19</v>
      </c>
      <c r="B12" s="80">
        <f>H31</f>
        <v>98900</v>
      </c>
      <c r="C12" s="80"/>
      <c r="D12" s="81"/>
      <c r="E12" s="5"/>
      <c r="F12" s="5" t="s">
        <v>20</v>
      </c>
      <c r="G12" s="5"/>
      <c r="H12" s="5"/>
    </row>
    <row r="13" spans="1:8">
      <c r="A13" s="79"/>
      <c r="B13" s="82"/>
      <c r="C13" s="82"/>
      <c r="D13" s="83"/>
      <c r="E13" s="5"/>
      <c r="F13" s="5"/>
      <c r="G13" s="5"/>
      <c r="H13" s="5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 ht="19.5">
      <c r="A15" s="41" t="s">
        <v>21</v>
      </c>
      <c r="B15" s="84" t="s">
        <v>22</v>
      </c>
      <c r="C15" s="85"/>
      <c r="D15" s="86"/>
      <c r="E15" s="34" t="s">
        <v>23</v>
      </c>
      <c r="F15" s="34" t="s">
        <v>24</v>
      </c>
      <c r="G15" s="34" t="s">
        <v>25</v>
      </c>
      <c r="H15" s="35" t="s">
        <v>26</v>
      </c>
    </row>
    <row r="16" spans="1:8">
      <c r="A16" s="42" t="s">
        <v>51</v>
      </c>
      <c r="B16" s="87" t="str">
        <f>請求書!B16</f>
        <v>商品1</v>
      </c>
      <c r="C16" s="87"/>
      <c r="D16" s="87"/>
      <c r="E16" s="30">
        <f>請求書!E16</f>
        <v>10</v>
      </c>
      <c r="F16" s="31">
        <f>請求書!F16</f>
        <v>100</v>
      </c>
      <c r="G16" s="32">
        <f>請求書!G16</f>
        <v>0.1</v>
      </c>
      <c r="H16" s="33">
        <f>E16*F16</f>
        <v>1000</v>
      </c>
    </row>
    <row r="17" spans="1:8">
      <c r="A17" s="43" t="s">
        <v>51</v>
      </c>
      <c r="B17" s="74" t="str">
        <f>請求書!B17</f>
        <v>商品2</v>
      </c>
      <c r="C17" s="74"/>
      <c r="D17" s="74"/>
      <c r="E17" s="30">
        <f>請求書!E17</f>
        <v>10</v>
      </c>
      <c r="F17" s="31">
        <f>請求書!F17</f>
        <v>1000</v>
      </c>
      <c r="G17" s="32">
        <f>請求書!G17</f>
        <v>0.1</v>
      </c>
      <c r="H17" s="29">
        <f t="shared" ref="H17:H25" si="0">E17*F17</f>
        <v>10000</v>
      </c>
    </row>
    <row r="18" spans="1:8">
      <c r="A18" s="43" t="s">
        <v>51</v>
      </c>
      <c r="B18" s="74" t="str">
        <f>請求書!B18</f>
        <v>商品3 ※</v>
      </c>
      <c r="C18" s="74"/>
      <c r="D18" s="74"/>
      <c r="E18" s="30">
        <f>請求書!E18</f>
        <v>1</v>
      </c>
      <c r="F18" s="31">
        <f>請求書!F18</f>
        <v>10000</v>
      </c>
      <c r="G18" s="32">
        <f>請求書!G18</f>
        <v>0.08</v>
      </c>
      <c r="H18" s="29">
        <f t="shared" si="0"/>
        <v>10000</v>
      </c>
    </row>
    <row r="19" spans="1:8">
      <c r="A19" s="43" t="s">
        <v>51</v>
      </c>
      <c r="B19" s="74" t="str">
        <f>請求書!B19</f>
        <v>商品4</v>
      </c>
      <c r="C19" s="74"/>
      <c r="D19" s="74"/>
      <c r="E19" s="30">
        <f>請求書!E19</f>
        <v>1</v>
      </c>
      <c r="F19" s="31">
        <f>請求書!F19</f>
        <v>10000</v>
      </c>
      <c r="G19" s="32" t="str">
        <f>請求書!G19</f>
        <v>非課税</v>
      </c>
      <c r="H19" s="29">
        <f t="shared" si="0"/>
        <v>10000</v>
      </c>
    </row>
    <row r="20" spans="1:8">
      <c r="A20" s="43" t="s">
        <v>51</v>
      </c>
      <c r="B20" s="74" t="str">
        <f>請求書!B20</f>
        <v>商品5</v>
      </c>
      <c r="C20" s="74"/>
      <c r="D20" s="74"/>
      <c r="E20" s="30">
        <f>請求書!E20</f>
        <v>1</v>
      </c>
      <c r="F20" s="31">
        <f>請求書!F20</f>
        <v>10000</v>
      </c>
      <c r="G20" s="32">
        <f>請求書!G20</f>
        <v>0.1</v>
      </c>
      <c r="H20" s="29">
        <f t="shared" si="0"/>
        <v>10000</v>
      </c>
    </row>
    <row r="21" spans="1:8">
      <c r="A21" s="43" t="s">
        <v>51</v>
      </c>
      <c r="B21" s="88" t="str">
        <f>請求書!B21</f>
        <v>商品6</v>
      </c>
      <c r="C21" s="88"/>
      <c r="D21" s="88"/>
      <c r="E21" s="30">
        <f>請求書!E21</f>
        <v>1</v>
      </c>
      <c r="F21" s="31">
        <f>請求書!F21</f>
        <v>10000</v>
      </c>
      <c r="G21" s="32">
        <f>請求書!G21</f>
        <v>0.1</v>
      </c>
      <c r="H21" s="29">
        <f t="shared" si="0"/>
        <v>10000</v>
      </c>
    </row>
    <row r="22" spans="1:8">
      <c r="A22" s="43" t="s">
        <v>51</v>
      </c>
      <c r="B22" s="74" t="str">
        <f>請求書!B22</f>
        <v>商品7</v>
      </c>
      <c r="C22" s="74"/>
      <c r="D22" s="74"/>
      <c r="E22" s="30">
        <f>請求書!E22</f>
        <v>1</v>
      </c>
      <c r="F22" s="31">
        <f>請求書!F22</f>
        <v>10000</v>
      </c>
      <c r="G22" s="32">
        <f>請求書!G22</f>
        <v>0.1</v>
      </c>
      <c r="H22" s="29">
        <f t="shared" si="0"/>
        <v>10000</v>
      </c>
    </row>
    <row r="23" spans="1:8">
      <c r="A23" s="43" t="s">
        <v>51</v>
      </c>
      <c r="B23" s="74" t="str">
        <f>請求書!B23</f>
        <v>商品8</v>
      </c>
      <c r="C23" s="74"/>
      <c r="D23" s="74"/>
      <c r="E23" s="30">
        <f>請求書!E23</f>
        <v>1</v>
      </c>
      <c r="F23" s="31">
        <f>請求書!F23</f>
        <v>10000</v>
      </c>
      <c r="G23" s="32">
        <f>請求書!G23</f>
        <v>0.1</v>
      </c>
      <c r="H23" s="29">
        <f t="shared" si="0"/>
        <v>10000</v>
      </c>
    </row>
    <row r="24" spans="1:8">
      <c r="A24" s="43" t="s">
        <v>51</v>
      </c>
      <c r="B24" s="74" t="str">
        <f>請求書!B24</f>
        <v>商品9</v>
      </c>
      <c r="C24" s="74"/>
      <c r="D24" s="74"/>
      <c r="E24" s="30">
        <f>請求書!E24</f>
        <v>1</v>
      </c>
      <c r="F24" s="31">
        <f>請求書!F24</f>
        <v>10000</v>
      </c>
      <c r="G24" s="32">
        <f>請求書!G24</f>
        <v>0.1</v>
      </c>
      <c r="H24" s="29">
        <f t="shared" si="0"/>
        <v>10000</v>
      </c>
    </row>
    <row r="25" spans="1:8">
      <c r="A25" s="43" t="s">
        <v>51</v>
      </c>
      <c r="B25" s="74" t="str">
        <f>請求書!B25</f>
        <v>商品10</v>
      </c>
      <c r="C25" s="74"/>
      <c r="D25" s="74"/>
      <c r="E25" s="30">
        <f>請求書!E25</f>
        <v>1</v>
      </c>
      <c r="F25" s="31">
        <f>請求書!F25</f>
        <v>10000</v>
      </c>
      <c r="G25" s="32">
        <f>請求書!G25</f>
        <v>0.1</v>
      </c>
      <c r="H25" s="67">
        <f t="shared" si="0"/>
        <v>10000</v>
      </c>
    </row>
    <row r="26" spans="1:8">
      <c r="A26" s="43" t="s">
        <v>51</v>
      </c>
      <c r="B26" s="74"/>
      <c r="C26" s="74"/>
      <c r="D26" s="74"/>
      <c r="E26" s="9"/>
      <c r="F26" s="10"/>
      <c r="G26" s="14"/>
      <c r="H26" s="29"/>
    </row>
    <row r="27" spans="1:8">
      <c r="A27" s="43" t="s">
        <v>51</v>
      </c>
      <c r="B27" s="74"/>
      <c r="C27" s="74"/>
      <c r="D27" s="74"/>
      <c r="E27" s="9"/>
      <c r="F27" s="10"/>
      <c r="G27" s="13"/>
      <c r="H27" s="29"/>
    </row>
    <row r="28" spans="1:8">
      <c r="A28" s="44" t="s">
        <v>51</v>
      </c>
      <c r="B28" s="93"/>
      <c r="C28" s="93"/>
      <c r="D28" s="93"/>
      <c r="E28" s="37"/>
      <c r="F28" s="38"/>
      <c r="G28" s="39"/>
      <c r="H28" s="40"/>
    </row>
    <row r="29" spans="1:8" ht="19.5">
      <c r="A29" s="45"/>
      <c r="B29" s="51" t="s">
        <v>37</v>
      </c>
      <c r="C29" s="54" t="s">
        <v>38</v>
      </c>
      <c r="D29" s="50" t="s">
        <v>39</v>
      </c>
      <c r="E29" s="57"/>
      <c r="F29" s="60" t="s">
        <v>40</v>
      </c>
      <c r="G29" s="36"/>
      <c r="H29" s="59">
        <f>SUM(H16:H28)</f>
        <v>91000</v>
      </c>
    </row>
    <row r="30" spans="1:8" ht="19.5">
      <c r="A30" s="46"/>
      <c r="B30" s="52" t="s">
        <v>41</v>
      </c>
      <c r="C30" s="55">
        <f>SUMIF(G16:G28,10%,H16:H28)</f>
        <v>71000</v>
      </c>
      <c r="D30" s="48">
        <f>C30*0.1</f>
        <v>7100</v>
      </c>
      <c r="E30" s="58"/>
      <c r="F30" s="63" t="s">
        <v>42</v>
      </c>
      <c r="G30" s="36"/>
      <c r="H30" s="59">
        <f>SUM(D30:D32)</f>
        <v>7900</v>
      </c>
    </row>
    <row r="31" spans="1:8" ht="19.5">
      <c r="A31" s="47" t="s">
        <v>43</v>
      </c>
      <c r="B31" s="52" t="s">
        <v>44</v>
      </c>
      <c r="C31" s="55">
        <f>SUMIF(G16:G28,8%,H16:H28)</f>
        <v>10000</v>
      </c>
      <c r="D31" s="48">
        <f>C31*0.08</f>
        <v>800</v>
      </c>
      <c r="E31" s="58"/>
      <c r="F31" s="61" t="s">
        <v>19</v>
      </c>
      <c r="G31" s="61"/>
      <c r="H31" s="62">
        <f>H29+H30</f>
        <v>98900</v>
      </c>
    </row>
    <row r="32" spans="1:8">
      <c r="A32" s="46"/>
      <c r="B32" s="53" t="s">
        <v>52</v>
      </c>
      <c r="C32" s="56">
        <f>SUMIF(G16:G28,"非課税",H16:H28)</f>
        <v>10000</v>
      </c>
      <c r="D32" s="49">
        <v>0</v>
      </c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 ht="19.5">
      <c r="A35" s="91" t="s">
        <v>45</v>
      </c>
      <c r="B35" s="92"/>
      <c r="C35" s="85" t="s">
        <v>46</v>
      </c>
      <c r="D35" s="85"/>
      <c r="E35" s="92"/>
      <c r="F35" s="85" t="s">
        <v>47</v>
      </c>
      <c r="G35" s="85"/>
      <c r="H35" s="92"/>
    </row>
    <row r="36" spans="1:8">
      <c r="A36" s="94" t="s">
        <v>48</v>
      </c>
      <c r="B36" s="95"/>
      <c r="C36" s="66"/>
      <c r="D36" s="5"/>
      <c r="E36" s="45"/>
      <c r="F36" s="5"/>
      <c r="G36" s="5"/>
      <c r="H36" s="46"/>
    </row>
    <row r="37" spans="1:8">
      <c r="A37" s="65"/>
      <c r="B37" s="46"/>
      <c r="C37" s="5"/>
      <c r="D37" s="5"/>
      <c r="E37" s="46"/>
      <c r="F37" s="5"/>
      <c r="G37" s="5"/>
      <c r="H37" s="46"/>
    </row>
    <row r="38" spans="1:8">
      <c r="A38" s="65"/>
      <c r="B38" s="46"/>
      <c r="C38" s="5"/>
      <c r="D38" s="5"/>
      <c r="E38" s="46"/>
      <c r="F38" s="5"/>
      <c r="G38" s="5"/>
      <c r="H38" s="46"/>
    </row>
    <row r="39" spans="1:8">
      <c r="A39" s="20"/>
      <c r="B39" s="64"/>
      <c r="C39" s="16"/>
      <c r="D39" s="16"/>
      <c r="E39" s="64"/>
      <c r="F39" s="16"/>
      <c r="G39" s="16"/>
      <c r="H39" s="64"/>
    </row>
  </sheetData>
  <mergeCells count="25">
    <mergeCell ref="B20:D20"/>
    <mergeCell ref="A2:D3"/>
    <mergeCell ref="A7:A8"/>
    <mergeCell ref="B7:D8"/>
    <mergeCell ref="A9:A10"/>
    <mergeCell ref="B9:D10"/>
    <mergeCell ref="A12:A13"/>
    <mergeCell ref="B12:D13"/>
    <mergeCell ref="B15:D15"/>
    <mergeCell ref="B16:D16"/>
    <mergeCell ref="B17:D17"/>
    <mergeCell ref="B18:D18"/>
    <mergeCell ref="B19:D19"/>
    <mergeCell ref="A36:B36"/>
    <mergeCell ref="B21:D21"/>
    <mergeCell ref="B22:D22"/>
    <mergeCell ref="B23:D23"/>
    <mergeCell ref="B24:D24"/>
    <mergeCell ref="B25:D25"/>
    <mergeCell ref="B26:D26"/>
    <mergeCell ref="B27:D27"/>
    <mergeCell ref="B28:D28"/>
    <mergeCell ref="A35:B35"/>
    <mergeCell ref="C35:E35"/>
    <mergeCell ref="F35:H35"/>
  </mergeCells>
  <phoneticPr fontId="2"/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注意事項</vt:lpstr>
      <vt:lpstr>請求書</vt:lpstr>
      <vt:lpstr>納品書</vt:lpstr>
      <vt:lpstr>納品書 (控)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　純子</dc:creator>
  <cp:lastModifiedBy>坂田　純子</cp:lastModifiedBy>
  <cp:lastPrinted>2023-02-09T01:03:57Z</cp:lastPrinted>
  <dcterms:created xsi:type="dcterms:W3CDTF">2015-06-05T18:19:34Z</dcterms:created>
  <dcterms:modified xsi:type="dcterms:W3CDTF">2023-02-14T05:58:07Z</dcterms:modified>
</cp:coreProperties>
</file>